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2601-002\groups\2601\ko\KOMUNIKACJA 2025\0151 BIP+INTRANET\0151 Modernizacja KAS\"/>
    </mc:Choice>
  </mc:AlternateContent>
  <bookViews>
    <workbookView xWindow="0" yWindow="0" windowWidth="28800" windowHeight="12180"/>
  </bookViews>
  <sheets>
    <sheet name="UM 2024 r." sheetId="2" r:id="rId1"/>
    <sheet name="ŚUCS" sheetId="17" r:id="rId2"/>
    <sheet name="IAS Sandomierska" sheetId="4" r:id="rId3"/>
    <sheet name="US Busko-Zdrój" sheetId="7" r:id="rId4"/>
    <sheet name="US Jędrzejów" sheetId="9" r:id="rId5"/>
    <sheet name="Pierwszy US Kielce" sheetId="3" r:id="rId6"/>
    <sheet name="Drugi US Kielce, ŚUS Kielce" sheetId="11" r:id="rId7"/>
    <sheet name="US Końskie" sheetId="5" r:id="rId8"/>
    <sheet name="US Opatów" sheetId="12" r:id="rId9"/>
    <sheet name="US Ostrowiec Św." sheetId="16" r:id="rId10"/>
    <sheet name="US Pińczów" sheetId="6" r:id="rId11"/>
    <sheet name="US Sandomierz" sheetId="10" r:id="rId12"/>
    <sheet name="US Starachowice" sheetId="13" r:id="rId13"/>
    <sheet name="US Staszów" sheetId="8" r:id="rId14"/>
    <sheet name="US Kazimierza Wielka" sheetId="14" r:id="rId15"/>
    <sheet name="US Włoszczowa" sheetId="15" r:id="rId16"/>
  </sheets>
  <definedNames>
    <definedName name="_xlnm.Print_Area" localSheetId="6">'Drugi US Kielce, ŚUS Kielce'!$A$1:$D$5</definedName>
    <definedName name="_xlnm.Print_Area" localSheetId="2">'IAS Sandomierska'!$A$1:$D$5</definedName>
    <definedName name="_xlnm.Print_Area" localSheetId="5">'Pierwszy US Kielce'!$A$1:$D$7</definedName>
    <definedName name="_xlnm.Print_Area" localSheetId="1">ŚUCS!$A$1:$D$6</definedName>
    <definedName name="_xlnm.Print_Area" localSheetId="0">'UM 2024 r.'!$A$1:$D$23</definedName>
    <definedName name="_xlnm.Print_Area" localSheetId="3">'US Busko-Zdrój'!$A$1:$D$5</definedName>
    <definedName name="_xlnm.Print_Area" localSheetId="4">'US Jędrzejów'!$A$1:$D$4</definedName>
    <definedName name="_xlnm.Print_Area" localSheetId="14">'US Kazimierza Wielka'!$A$1:$D$5</definedName>
    <definedName name="_xlnm.Print_Area" localSheetId="7">'US Końskie'!$A$1:$D$6</definedName>
    <definedName name="_xlnm.Print_Area" localSheetId="8">'US Opatów'!$A$1:$D$7</definedName>
    <definedName name="_xlnm.Print_Area" localSheetId="9">'US Ostrowiec Św.'!$A$1:$D$4</definedName>
    <definedName name="_xlnm.Print_Area" localSheetId="10">'US Pińczów'!$A$1:$D$6</definedName>
    <definedName name="_xlnm.Print_Area" localSheetId="11">'US Sandomierz'!$A$1:$D$5</definedName>
    <definedName name="_xlnm.Print_Area" localSheetId="12">'US Starachowice'!$A$1:$D$6</definedName>
    <definedName name="_xlnm.Print_Area" localSheetId="13">'US Staszów'!$A$1:$D$7</definedName>
    <definedName name="_xlnm.Print_Area" localSheetId="15">'US Włoszczowa'!$A$1:$D$4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7" l="1"/>
  <c r="C23" i="2"/>
  <c r="C5" i="4" l="1"/>
  <c r="C7" i="3" l="1"/>
  <c r="C7" i="8"/>
  <c r="C7" i="12"/>
  <c r="C6" i="13"/>
  <c r="C5" i="11"/>
  <c r="C6" i="5"/>
  <c r="C5" i="10" l="1"/>
  <c r="C5" i="14" l="1"/>
  <c r="C5" i="7"/>
  <c r="C6" i="6"/>
  <c r="C4" i="16"/>
  <c r="C4" i="15"/>
  <c r="C4" i="9"/>
</calcChain>
</file>

<file path=xl/sharedStrings.xml><?xml version="1.0" encoding="utf-8"?>
<sst xmlns="http://schemas.openxmlformats.org/spreadsheetml/2006/main" count="153" uniqueCount="76">
  <si>
    <t>l.p.</t>
  </si>
  <si>
    <t>nazwa zadania</t>
  </si>
  <si>
    <t>Rozbudowa i nadbudowa budynku Izby Administracji Skarbowej w Kielcach bedącego siedzibą Urzędu Skarbowego w Końskich</t>
  </si>
  <si>
    <t>Wykonanie czap kominowych oraz ław i stopni kominiarskich na dachu budynku Urzędu Skarbowego w Busku-Zdroju</t>
  </si>
  <si>
    <t>wysokosć środków pochodzacych z programu wieloletniego "Modernizacja krajowej Administracji Skarbowej w latach 2023-2025"</t>
  </si>
  <si>
    <t>Remont łazienek w budynku Izby Administracji Skarbowej w Kielcach będącym siedzibą Urzędu Skarbowego w Staszowie, przy ul. Oględowskiej 12</t>
  </si>
  <si>
    <t>Remont wybranych pomieszczeń biurowych i korytarzy w Urzędzie Skarbowym w Jędrzejowie</t>
  </si>
  <si>
    <t>Remont nawierzchni asfaltowej na terenie Urzędu Skarbowego w Staszowie</t>
  </si>
  <si>
    <t>Naprawa sieci zasilającej i sieci LAN w pomieszczeniu biurowym B11 w budynku Urzędu Skarbowego w Sandomierzu</t>
  </si>
  <si>
    <t>Remont klatek schodowych w budynku Drugiego Urzędu Skarbowego w Kielcach i Świętokrzyskiego Urzędu Skarbowego w Kielcach przy ul. Częstochwoskiej 20</t>
  </si>
  <si>
    <t>Remont tablicy rozdzielczej instalacji elektrycznej w budynku będącym siedzibą Urzędu Skarbowego w Opatowie</t>
  </si>
  <si>
    <t>Opracowanie dokumentacji projektowo-kosztorysowej oraz wykonanie robót budowlanych polegających na remoncie centralnego ogrzewania i kotłowni oraz wymianie kotłów gazowych w budynku Izby Administracji Skarbowej w Kielcach będącym siedzibą Urzędu Skarbowego w Opatowie</t>
  </si>
  <si>
    <t>Remont węzła ciepłowniczego w głównej siedzibie Izby Administracji Skarbowej w Kielcach przy ul. Sandomierskiej 105</t>
  </si>
  <si>
    <t>Wymiana zaworów termostatycznych i powrotnych w budynku Pierwszego Urzędu Skarbowego w Kielcach przy ul. Wróbla 17</t>
  </si>
  <si>
    <t>Dostawa i montaż depozytorów kluczy do wybranych urzędów skarbowych w woj. świętokrzyskim
(dot. Pierwszego Urzędu Skarbowego w Kielcach, Urzędu Skarbowego w Ostrowcu Świętokrzyskim, Urzędu Skarbowego w Kazimierzy Wielkiej)</t>
  </si>
  <si>
    <t>rok finansowania</t>
  </si>
  <si>
    <t>Remont schodów zewnętrznych w budynku Urzędu Skarbowego w Pińczowie przy ul. Grodziskowej 1</t>
  </si>
  <si>
    <t>Wymiana okien w budynkach Izby Administracji Skarbowej w Kielcach będących siedzibami: Pierwszego Urzędu Skarbowego w Kielcach przy ul. Wróbla 17 oraz Urzędu Skarbowego w Starachowicach przy ul. Składowej 33
(dot. Pierwszego Urzędu Skarbowego w Kielcach)</t>
  </si>
  <si>
    <t>Dostawa i montaż depozytorów kluczy do wybranych urzędów skarbowych w woj. świętokrzyskim
(dot. Pierwszego Urzędu Skarbowego w Kielcach)</t>
  </si>
  <si>
    <t>łączna wysokość środków pochodzących z programu wieloletniego "Modernizacja Krajowej Administracji Skarbowej w latach 2023-2025)</t>
  </si>
  <si>
    <t>łączna wysokość środków pochodzących z programu wieloletniego "Modernizacja Krajowej Administracji Skarbowej w latach 2023-2025"</t>
  </si>
  <si>
    <t>Remont klatek schodowych w budynku Drugiego Urzędu Skarbowego w Kielcach i Świętokrzyskiego Urzędu Skarbowego w Kielcach przy ul. Częstochowskiej 20</t>
  </si>
  <si>
    <t>Wymiana okien w budynkach Izby Administracji Skarbowej w Kielcach będących siedzibami: Pierwszego Urzędu Skarbowego w Kielcach przy ul. Wróbla 17 oraz Urzędu Skarbowego w Starachowicach przy ul. Składowej 33
(dot. Urzędu Skarbowego w Starachowicach)</t>
  </si>
  <si>
    <t>Dostawa i montaż depozytorów kluczy do wybranych urzędów skarbowych w woj. świętokrzyskim
(dot. Urzędu Skarbowego w Kazimierzy Wielkiej)</t>
  </si>
  <si>
    <t>Wykaz zadań sfinansowanych z budżetu państwa, w ramach programu wieloletniego "Modernizacja Krajowej Administracji Skarbowej w latach 2023-2025", ustanowionego Uchwałą Nr 2/2023 Rady Ministrów z dnia 3 stycznia 2023 r.</t>
  </si>
  <si>
    <t>Dostawa i montaż depozytorów kluczy do wybranych jednostek woj. świętokrzyskiego
(dot. Izby Administracji Skarbowej w Kielcach ul. Witosa 78b)</t>
  </si>
  <si>
    <t>Dostawa i montaż depozytorów kluczy do wybranych jednostek woj. świętokrzyskiego
(dot. Urzędu Skarbowego w Końskich)</t>
  </si>
  <si>
    <t>Dostawa i montaż kontroli dostępu do wybranych urzędów skarbowych w województwie świętokrzyskim
(dot. Urzędu Skarbowego w Końskich)</t>
  </si>
  <si>
    <t>Dostawa i montaż depozytorów kluczy do wybranych jednostek woj. świętokrzyskiego
(dot.  Urzędu Skarbowego w Staszowie)</t>
  </si>
  <si>
    <t>Dostawa i montaż depozytorów kluczy do wybranych jednostek woj. świętokrzyskiego
(dot. Drugiego Urzędu Skarbowego w Kielcach i Świętokrzyskiego Urzędu Skarbowego w Kielcach)</t>
  </si>
  <si>
    <t>Dostawa i montaż depozytorów kluczy do wybranych jednostek woj. świętokrzyskiego
(dot. Urzędu Skarbowego w Opatowie)</t>
  </si>
  <si>
    <t>Dostawa i montaż depozytorów kluczy do wybranych jednostek woj. świętokrzyskiego
(dot. Urzędu Skarbowego w Starachowicach)</t>
  </si>
  <si>
    <t>wysokość środków pochodzących z programu wieloletniego "Modernizacja krajowej Administracji Skarbowej w latach 2023-2025"</t>
  </si>
  <si>
    <t>wysokość środków pochodzących 
z programu wieloletniego "Modernizacja krajowej Administracji Skarbowej w latach 2023-2025"</t>
  </si>
  <si>
    <t>Dostawa i montaż depozytorów kluczy do wybranych urzędów skarbowych 
w woj. świętokrzyskim
(dot. Urzędu Skarbowego w Ostrowcu Świętokrzyskim)</t>
  </si>
  <si>
    <t>Dostawa i montaż kontroli dostępu do wybranych urzędów skarbowych 
w województwie świętokrzyskim
(dot. Urzędu Skarbowego we Włoszczowie)</t>
  </si>
  <si>
    <t>Dostawa i montaż kontroli dostępu do wybranych urzędów skarbowych w województwie świętokrzyskim
(dot. Urzędu Skarbowego w Kazimierzy Wielkiej)</t>
  </si>
  <si>
    <t>Dostawa i montaż kontroli dostępu do wybranych urzędów skarbowych w województwie świętokrzyskim
(dot. Urzędu Skarbowego w Starachowicach)</t>
  </si>
  <si>
    <t>Dostawa i montaż kontroli dostępu do wybranych urzędów skarbowych w województwie świetokrzyskim
(dot. Urzędu Skarbowego w Opatowie)</t>
  </si>
  <si>
    <t>Opracowanie dokumentacji projektowo-kosztorysowej oraz wykonanie robót budowlanych polegających na remoncie centralnego ogrzewania i kotłowni oraz wymianie kotłów gazowych w budynku Izby Administracji Skarbowej w Kielcach będącym siedzibą Urzędu Skarbowego w Opatowie
(dot. prac remontowych)</t>
  </si>
  <si>
    <t>Dostawa i montaż kontroli dostępu do wybranych urzędów skarbowych w województwie świętokrzyskim
(dot. Urzędu Skarbowego w Sandomierzu)</t>
  </si>
  <si>
    <t>Dostawa i montaż kontroli dostępu do wybranych urzędów skarbowych w województwie świętokrzyskim
(dot. Urzędu Skarbowego w Staszowie)</t>
  </si>
  <si>
    <t>Dostawa i montaż kontroli dostępu do wybranych urzędów skarbowych w województwie świętokrzyskim
(dot. Urzędu Skarbowego w Busku-Zdroju)</t>
  </si>
  <si>
    <t>Odgrzybianie i malowanie elewacji oraz izolacja termiczna ścian piwnic w budynku Urzędu Skarbowego w Pińczowie</t>
  </si>
  <si>
    <t>Remont schodów zewnętrznych w budynku Urzędu Skarbowego w Pińczowie przy 
ul. Grodziskowej 1</t>
  </si>
  <si>
    <t>Dostawa i montaż kontroli dostępu do wybranych urzędów skarbowych w województwie świętokrzyskim
(dot. Urzędu Skarbowego w Pińczowie)</t>
  </si>
  <si>
    <t>wysokość środków pochodzących 
z programu wieloletniego "Modernizacja krajowej Administracji Skarbowej 
w latach 2023-2025"</t>
  </si>
  <si>
    <t>Dostawa i montaż kontroli dostępu do wybranych urzędów skarbowych w województwie świętokrzyskim
(dot. Pierwszego Urzędu Skarbowego w Kielcach)</t>
  </si>
  <si>
    <t>Wykaz zadań sfinansowanych z budżetu państwa, w ramach programu wieloletniego "Modernizacja Krajowej Administracji Skarbowej w latach 2023-2025", ustanowionego Uchwałą Nr 2/2023 Rady Ministrów z dnia 3 stycznia 2023 r.
Świętokrzyski Urząd Celno-Skarbowy w Kielcach</t>
  </si>
  <si>
    <t>Wykaz zadań sfinansowanych z budżetu państwa, w ramach programu wieloletniego "Modernizacja Krajowej Administracji Skarbowej w latach 2023-2025", ustanowionego Uchwałą Nr 2/2023 Rady Ministrów z dnia 3 stycznia 2023 r.
Izba Administracji Skarbowej w Kielcach</t>
  </si>
  <si>
    <t>Wykaz zadań sfinansowanych z budżetu państwa, w ramach programu wieloletniego "Modernizacja Krajowej Administracji Skarbowej w latach 2023-2025", ustanowionego Uchwałą Nr 2/2023 Rady Ministrów z dnia 3 stycznia 2023 r.
Urząd Skarbowy w Busku-Zdroju</t>
  </si>
  <si>
    <t>Wykaz zadań sfinansowanych z budżetu państwa, w ramach programu wieloletniego "Modernizacja Krajowej Administracji Skarbowej w latach 2023-2025", ustanowionego Uchwałą Nr 2/2023 Rady Ministrów z dnia 3 stycznia 2023 r.
Urząd Skarbowy w Jędrzejowie</t>
  </si>
  <si>
    <t>Wykaz zadań sfinansowanych z budżetu państwa, w ramach programu wieloletniego "Modernizacja Krajowej Administracji Skarbowej w latach 2023-2025", ustanowionego Uchwałą Nr 2/2023 Rady Ministrów z dnia 3 stycznia 2023 r.
Pierwszy Urząd Skarbowy w Kielcach</t>
  </si>
  <si>
    <t>Wykaz zadań sfinansowanych z budżetu państwa, w ramach programu wieloletniego "Modernizacja Krajowej Administracji Skarbowej w latach 2023-2025", ustanowionego Uchwałą Nr 2/2023 Rady Ministrów z dnia 3 stycznia 2023 r.
Drugi Urząd Skarbowy w Kielcach
Świętokrzyski Urząd Skarbowy w Kielcach</t>
  </si>
  <si>
    <t>Wykaz zadań sfinansowanych z budżetu państwa, w ramach programu wieloletniego "Modernizacja Krajowej Administracji Skarbowej w latach 2023-2025", ustanowionego Uchwałą Nr 2/2023 Rady Ministrów z dnia 3 stycznia 2023 r.
Urząd Skarbowy w Końskich</t>
  </si>
  <si>
    <t>Wykaz zadań sfinansowanych z budżetu państwa, w ramach programu wieloletniego "Modernizacja Krajowej Administracji Skarbowej w latach 2023-2025", ustanowionego Uchwałą Nr 2/2023 Rady Ministrów z dnia 3 stycznia 2023 r.
Urząd Skarbowy w Opatowie</t>
  </si>
  <si>
    <t>Wykaz zadań sfinansowanych z budżetu państwa, w ramach programu wieloletniego "Modernizacja Krajowej Administracji Skarbowej w latach 2023-2025", ustanowionego Uchwałą Nr 2/2023 Rady Ministrów z dnia 3 stycznia 2023 r.
Urząd Skarbowy w Ostrowcu Świętokrzyskim</t>
  </si>
  <si>
    <t>Wykaz zadań sfinansowanych z budżetu państwa, w ramach programu wieloletniego "Modernizacja Krajowej Administracji Skarbowej w latach 2023-2025", ustanowionego Uchwałą Nr 2/2023 Rady Ministrów z dnia 3 stycznia 2023 r.
Urząd Skarbowy w Pińczowie</t>
  </si>
  <si>
    <t>Wykaz zadań sfinansowanych z budżetu państwa, w ramach programu wieloletniego "Modernizacja Krajowej Administracji Skarbowej w latach 2023-2025", ustanowionego Uchwałą Nr 2/2023 Rady Ministrów z dnia 3 stycznia 2023 r.
Urząd Skarbowy w Sandomierzu</t>
  </si>
  <si>
    <t>Wykaz zadań sfinansowanych z budżetu państwa, w ramach programu wieloletniego "Modernizacja Krajowej Administracji Skarbowej w latach 2023-2025", ustanowionego Uchwałą Nr 2/2023 Rady Ministrów z dnia 3 stycznia 2023 r.
Urząd Skarbowy w Starachowicach</t>
  </si>
  <si>
    <t>Wykaz zadań sfinansowanych z budżetu państwa, w ramach programu wieloletniego "Modernizacja Krajowej Administracji Skarbowej w latach 2023-2025", ustanowionego Uchwałą Nr 2/2023 Rady Ministrów z dnia 3 stycznia 2023 r.
Urząd Skarbowy w Staszowie</t>
  </si>
  <si>
    <t>Wykaz zadań sfinansowanych z budżetu państwa, w ramach programu wieloletniego "Modernizacja Krajowej Administracji Skarbowej w latach 2023-2025", ustanowionego Uchwałą Nr 2/2023 Rady Ministrów z dnia 3 stycznia 2023 r.
Urząd Skarbowy w Kazimierzy Wielkiej</t>
  </si>
  <si>
    <t>Wykaz zadań sfinansowanych z budżetu państwa, w ramach programu wieloletniego "Modernizacja Krajowej Administracji Skarbowej w latach 2023-2025", ustanowionego Uchwałą Nr 2/2023 Rady Ministrów z dnia 3 stycznia 2023 r.
Urząd Skarbowy we Włoszczowie</t>
  </si>
  <si>
    <t>Zakupy na rzecz Świętokrzyskiego Urzędu Celno-Skarbobwego w Kielcach</t>
  </si>
  <si>
    <t>Odgrzybianie i malowanie elewacji oraz izolacja termiczna scian piwnic w budynku Urzędu Skarbowego 
w Pińczowie</t>
  </si>
  <si>
    <t>Wykonanie czap kominowych oraz ław i stopni kominiarskich na dachu budynku Urzędu Skarbowego 
w Busku-Zdroju</t>
  </si>
  <si>
    <t>Naprawa sieci zasilającej i sieci LAN w pomieszczeniu biurowym B11 w budynku Urzędu Skarbowego 
w Sandomierzu</t>
  </si>
  <si>
    <t xml:space="preserve">Dodstawa i montaż kontroli dostępu do wybranych urzędów skarbowych w województwie świetokrzyskim
(dot. Urzędu Skarbowego w Busku-Zdroju, Pierwszego Urzędu Skarbowego w Kielcach, Urzędu Skarbowego 
w Końskich, Urzędu Skarbowego w Opatowie, Urzędu Skarbowego w Pińczowie, Urzędu Skarbowego w Sandomierzu, Urzędu Skarbowego w Starachowicach, Urzędu Skarbowego w Staszowie, Urzędu Skarbowego 
w Kazmierzy Wielkiej, Urzędu Skarbowego we Włoszczowie </t>
  </si>
  <si>
    <t>Dostawa i montaż depozytorów kluczy do wybranych jednostek woj. świętokrzyskiego
(dot. Izby Administracji Skarbowej w Kielcach ul. Witosa 78b, Drugiego Urzędu Skarbowego w Kielcach 
i Świętokrzyskiego Urzędu Skarbowego w Kielcach, Urzędu Skarbowego w Opatowie, Urzędu Skarbowego 
w Starachowicach, Urzędu Skarbowego w Staszowie, Świętokrzyskiego Urzędu Celno-Skarbowego w Kielcach ul. Wesoła 56 i ul. Ściegiennego 264d, Urzedu Skarbowego w Końskich)</t>
  </si>
  <si>
    <t>Remont tablicy rozdzielczej instalacji elektrycznej w budynku będącym siedzibą Urzędu Skarbowego 
w Opatowie</t>
  </si>
  <si>
    <t>Remont węzła ciepłowniczego w głównej siedzibie Izby Administracji Skarbowej w Kielcach przy 
ul. Sandomierskiej 105</t>
  </si>
  <si>
    <t>Wymiana okien w budynkach Izby Administracji Skarbowej w Kielcach będących siedzibami: Pierwszego Urzędu Skarbowego w Kielcach przy ul. Wróbla 17 oraz Urzędu Skarbowego w Starachowicach przy 
ul. Składowej 33</t>
  </si>
  <si>
    <t>Zakup przez Izbę Administracji Skarbowej w Kielcach nieruchomości od Powiatu Skarżyskiego 
z przeznaczeniem na siedzibę Urzędu Skarbowego w Skarżysku-Kamiennej</t>
  </si>
  <si>
    <t>Zakupy na rzecz Świętokrzyskiego Urzędu Celno-Skarbowego w Kielcach</t>
  </si>
  <si>
    <t>Dostawa i montaż depozytorów kluczy do wybranych jednostek woj. świętokrzyskiego
(dot. Świętokrzyskiego Urzędu Celno-Skarbowego w Kielcach ul. Wesoła 56 
i ul. Ściegiennego 264d)</t>
  </si>
  <si>
    <t>Remont wybranych pomieszczeń biurowych i korytarzy w Urzędzie Skarbowym 
w Jędrzejowie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</si>
</sst>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24" sqref="C24"/>
    </sheetView>
  </sheetViews>
  <sheetFormatPr defaultRowHeight="15" x14ac:dyDescent="0.25"/>
  <cols>
    <col min="2" max="2" width="96.85546875" customWidth="1"/>
    <col min="3" max="3" width="29" customWidth="1"/>
    <col min="4" max="4" width="23.5703125" customWidth="1"/>
  </cols>
  <sheetData>
    <row r="1" spans="1:4" ht="41.25" customHeight="1" x14ac:dyDescent="0.25">
      <c r="A1" s="16" t="s">
        <v>24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4</v>
      </c>
      <c r="D2" s="1" t="s">
        <v>15</v>
      </c>
    </row>
    <row r="3" spans="1:4" ht="30" x14ac:dyDescent="0.25">
      <c r="A3" s="2">
        <v>1</v>
      </c>
      <c r="B3" s="3" t="s">
        <v>2</v>
      </c>
      <c r="C3" s="4">
        <v>1100000</v>
      </c>
      <c r="D3" s="2">
        <v>2024</v>
      </c>
    </row>
    <row r="4" spans="1:4" ht="30" x14ac:dyDescent="0.25">
      <c r="A4" s="5">
        <v>2</v>
      </c>
      <c r="B4" s="6" t="s">
        <v>64</v>
      </c>
      <c r="C4" s="7">
        <v>209888</v>
      </c>
      <c r="D4" s="5">
        <v>2024</v>
      </c>
    </row>
    <row r="5" spans="1:4" ht="30" x14ac:dyDescent="0.25">
      <c r="A5" s="2">
        <v>3</v>
      </c>
      <c r="B5" s="3" t="s">
        <v>65</v>
      </c>
      <c r="C5" s="4">
        <v>34000</v>
      </c>
      <c r="D5" s="2">
        <v>2024</v>
      </c>
    </row>
    <row r="6" spans="1:4" ht="30" x14ac:dyDescent="0.25">
      <c r="A6" s="5">
        <v>4</v>
      </c>
      <c r="B6" s="6" t="s">
        <v>5</v>
      </c>
      <c r="C6" s="7">
        <v>201166.5</v>
      </c>
      <c r="D6" s="5">
        <v>2024</v>
      </c>
    </row>
    <row r="7" spans="1:4" ht="27.75" customHeight="1" x14ac:dyDescent="0.25">
      <c r="A7" s="2">
        <v>5</v>
      </c>
      <c r="B7" s="3" t="s">
        <v>6</v>
      </c>
      <c r="C7" s="4">
        <v>80000</v>
      </c>
      <c r="D7" s="2">
        <v>2024</v>
      </c>
    </row>
    <row r="8" spans="1:4" ht="33.75" customHeight="1" x14ac:dyDescent="0.25">
      <c r="A8" s="5">
        <v>6</v>
      </c>
      <c r="B8" s="6" t="s">
        <v>7</v>
      </c>
      <c r="C8" s="7">
        <v>6555.9</v>
      </c>
      <c r="D8" s="5">
        <v>2024</v>
      </c>
    </row>
    <row r="9" spans="1:4" ht="30" x14ac:dyDescent="0.25">
      <c r="A9" s="2">
        <v>7</v>
      </c>
      <c r="B9" s="3" t="s">
        <v>66</v>
      </c>
      <c r="C9" s="4">
        <v>10219.82</v>
      </c>
      <c r="D9" s="2">
        <v>2024</v>
      </c>
    </row>
    <row r="10" spans="1:4" ht="30" x14ac:dyDescent="0.25">
      <c r="A10" s="5">
        <v>8</v>
      </c>
      <c r="B10" s="6" t="s">
        <v>9</v>
      </c>
      <c r="C10" s="7">
        <v>53800</v>
      </c>
      <c r="D10" s="5">
        <v>2024</v>
      </c>
    </row>
    <row r="11" spans="1:4" ht="35.25" customHeight="1" x14ac:dyDescent="0.25">
      <c r="A11" s="2">
        <v>9</v>
      </c>
      <c r="B11" s="3" t="s">
        <v>16</v>
      </c>
      <c r="C11" s="4">
        <v>90159</v>
      </c>
      <c r="D11" s="2">
        <v>2024</v>
      </c>
    </row>
    <row r="12" spans="1:4" ht="90.75" customHeight="1" x14ac:dyDescent="0.25">
      <c r="A12" s="5">
        <v>10</v>
      </c>
      <c r="B12" s="6" t="s">
        <v>67</v>
      </c>
      <c r="C12" s="7">
        <v>158977.5</v>
      </c>
      <c r="D12" s="5">
        <v>2024</v>
      </c>
    </row>
    <row r="13" spans="1:4" ht="75" x14ac:dyDescent="0.25">
      <c r="A13" s="11">
        <v>11</v>
      </c>
      <c r="B13" s="12" t="s">
        <v>68</v>
      </c>
      <c r="C13" s="15">
        <v>386660.04</v>
      </c>
      <c r="D13" s="11">
        <v>2024</v>
      </c>
    </row>
    <row r="14" spans="1:4" ht="29.25" customHeight="1" x14ac:dyDescent="0.25">
      <c r="A14" s="5">
        <v>12</v>
      </c>
      <c r="B14" s="6" t="s">
        <v>63</v>
      </c>
      <c r="C14" s="7">
        <v>461244.5</v>
      </c>
      <c r="D14" s="5">
        <v>2024</v>
      </c>
    </row>
    <row r="15" spans="1:4" ht="30" x14ac:dyDescent="0.25">
      <c r="A15" s="5">
        <v>13</v>
      </c>
      <c r="B15" s="6" t="s">
        <v>69</v>
      </c>
      <c r="C15" s="7">
        <v>3500</v>
      </c>
      <c r="D15" s="5">
        <v>2023</v>
      </c>
    </row>
    <row r="16" spans="1:4" ht="45" x14ac:dyDescent="0.25">
      <c r="A16" s="11">
        <v>14</v>
      </c>
      <c r="B16" s="12" t="s">
        <v>11</v>
      </c>
      <c r="C16" s="15">
        <v>329700</v>
      </c>
      <c r="D16" s="11">
        <v>2023</v>
      </c>
    </row>
    <row r="17" spans="1:4" ht="30" x14ac:dyDescent="0.25">
      <c r="A17" s="5">
        <v>15</v>
      </c>
      <c r="B17" s="6" t="s">
        <v>70</v>
      </c>
      <c r="C17" s="7">
        <v>19700</v>
      </c>
      <c r="D17" s="5">
        <v>2023</v>
      </c>
    </row>
    <row r="18" spans="1:4" ht="45" x14ac:dyDescent="0.25">
      <c r="A18" s="11">
        <v>16</v>
      </c>
      <c r="B18" s="12" t="s">
        <v>71</v>
      </c>
      <c r="C18" s="15">
        <v>227065.53</v>
      </c>
      <c r="D18" s="11">
        <v>2023</v>
      </c>
    </row>
    <row r="19" spans="1:4" ht="30" x14ac:dyDescent="0.25">
      <c r="A19" s="5">
        <v>17</v>
      </c>
      <c r="B19" s="6" t="s">
        <v>13</v>
      </c>
      <c r="C19" s="7">
        <v>49968.32</v>
      </c>
      <c r="D19" s="5">
        <v>2023</v>
      </c>
    </row>
    <row r="20" spans="1:4" ht="45" x14ac:dyDescent="0.25">
      <c r="A20" s="11">
        <v>18</v>
      </c>
      <c r="B20" s="12" t="s">
        <v>14</v>
      </c>
      <c r="C20" s="15">
        <v>150000</v>
      </c>
      <c r="D20" s="11">
        <v>2023</v>
      </c>
    </row>
    <row r="21" spans="1:4" ht="30" x14ac:dyDescent="0.25">
      <c r="A21" s="5">
        <v>19</v>
      </c>
      <c r="B21" s="6" t="s">
        <v>72</v>
      </c>
      <c r="C21" s="7">
        <v>451237</v>
      </c>
      <c r="D21" s="5">
        <v>2023</v>
      </c>
    </row>
    <row r="22" spans="1:4" ht="26.25" customHeight="1" x14ac:dyDescent="0.25">
      <c r="A22" s="11">
        <v>20</v>
      </c>
      <c r="B22" s="12" t="s">
        <v>63</v>
      </c>
      <c r="C22" s="15">
        <v>270101.11</v>
      </c>
      <c r="D22" s="11">
        <v>2023</v>
      </c>
    </row>
    <row r="23" spans="1:4" ht="30" x14ac:dyDescent="0.25">
      <c r="A23" s="8"/>
      <c r="B23" s="9" t="s">
        <v>19</v>
      </c>
      <c r="C23" s="10">
        <f>SUM(C3:C22)</f>
        <v>4293943.22</v>
      </c>
      <c r="D23" s="8"/>
    </row>
  </sheetData>
  <mergeCells count="1">
    <mergeCell ref="A1:D1"/>
  </mergeCells>
  <pageMargins left="0.7" right="0.7" top="0.75" bottom="0.75" header="0.3" footer="0.3"/>
  <pageSetup paperSize="9" scale="5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workbookViewId="0">
      <selection sqref="A1:D4"/>
    </sheetView>
  </sheetViews>
  <sheetFormatPr defaultRowHeight="15" x14ac:dyDescent="0.25"/>
  <cols>
    <col min="1" max="1" width="7.7109375" customWidth="1"/>
    <col min="2" max="2" width="71.140625" customWidth="1"/>
    <col min="3" max="3" width="35.28515625" customWidth="1"/>
    <col min="4" max="4" width="25.28515625" customWidth="1"/>
  </cols>
  <sheetData>
    <row r="1" spans="1:4" ht="56.25" customHeight="1" x14ac:dyDescent="0.25">
      <c r="A1" s="16" t="s">
        <v>56</v>
      </c>
      <c r="B1" s="16"/>
      <c r="C1" s="16"/>
      <c r="D1" s="16"/>
    </row>
    <row r="2" spans="1:4" ht="69" customHeight="1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54" customHeight="1" x14ac:dyDescent="0.25">
      <c r="A3" s="11">
        <v>1</v>
      </c>
      <c r="B3" s="12" t="s">
        <v>34</v>
      </c>
      <c r="C3" s="15">
        <v>53136</v>
      </c>
      <c r="D3" s="11">
        <v>2023</v>
      </c>
    </row>
    <row r="4" spans="1:4" ht="30" x14ac:dyDescent="0.25">
      <c r="A4" s="13"/>
      <c r="B4" s="9" t="s">
        <v>20</v>
      </c>
      <c r="C4" s="10">
        <f>C3</f>
        <v>53136</v>
      </c>
      <c r="D4" s="14"/>
    </row>
  </sheetData>
  <mergeCells count="1">
    <mergeCell ref="A1:D1"/>
  </mergeCells>
  <pageMargins left="0.7" right="0.7" top="0.75" bottom="0.75" header="0.3" footer="0.3"/>
  <pageSetup paperSize="9" scale="6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sqref="A1:D6"/>
    </sheetView>
  </sheetViews>
  <sheetFormatPr defaultRowHeight="15" x14ac:dyDescent="0.25"/>
  <cols>
    <col min="1" max="1" width="7.28515625" customWidth="1"/>
    <col min="2" max="2" width="78.42578125" customWidth="1"/>
    <col min="3" max="3" width="33" customWidth="1"/>
    <col min="4" max="4" width="29.140625" customWidth="1"/>
  </cols>
  <sheetData>
    <row r="1" spans="1:4" ht="72" customHeight="1" x14ac:dyDescent="0.25">
      <c r="A1" s="16" t="s">
        <v>57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32</v>
      </c>
      <c r="D2" s="1" t="s">
        <v>15</v>
      </c>
    </row>
    <row r="3" spans="1:4" ht="32.25" customHeight="1" x14ac:dyDescent="0.25">
      <c r="A3" s="11">
        <v>1</v>
      </c>
      <c r="B3" s="12" t="s">
        <v>43</v>
      </c>
      <c r="C3" s="15">
        <v>209888</v>
      </c>
      <c r="D3" s="11">
        <v>2024</v>
      </c>
    </row>
    <row r="4" spans="1:4" ht="28.5" customHeight="1" x14ac:dyDescent="0.25">
      <c r="A4" s="5">
        <v>2</v>
      </c>
      <c r="B4" s="6" t="s">
        <v>44</v>
      </c>
      <c r="C4" s="7">
        <v>90159</v>
      </c>
      <c r="D4" s="5">
        <v>2024</v>
      </c>
    </row>
    <row r="5" spans="1:4" ht="56.25" customHeight="1" x14ac:dyDescent="0.25">
      <c r="A5" s="11">
        <v>3</v>
      </c>
      <c r="B5" s="12" t="s">
        <v>45</v>
      </c>
      <c r="C5" s="15">
        <v>13259.4</v>
      </c>
      <c r="D5" s="11">
        <v>2024</v>
      </c>
    </row>
    <row r="6" spans="1:4" ht="30" x14ac:dyDescent="0.25">
      <c r="A6" s="13"/>
      <c r="B6" s="9" t="s">
        <v>20</v>
      </c>
      <c r="C6" s="10">
        <f>C3+C4+C5</f>
        <v>313306.40000000002</v>
      </c>
      <c r="D6" s="14"/>
    </row>
  </sheetData>
  <mergeCells count="1">
    <mergeCell ref="A1:D1"/>
  </mergeCells>
  <pageMargins left="0.7" right="0.7" top="0.75" bottom="0.75" header="0.3" footer="0.3"/>
  <pageSetup paperSize="9" scale="5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B8" sqref="B8:B9"/>
    </sheetView>
  </sheetViews>
  <sheetFormatPr defaultRowHeight="15" x14ac:dyDescent="0.25"/>
  <cols>
    <col min="1" max="1" width="7.28515625" customWidth="1"/>
    <col min="2" max="2" width="76.140625" customWidth="1"/>
    <col min="3" max="3" width="32.85546875" customWidth="1"/>
    <col min="4" max="4" width="23" customWidth="1"/>
  </cols>
  <sheetData>
    <row r="1" spans="1:4" ht="88.5" customHeight="1" x14ac:dyDescent="0.25">
      <c r="A1" s="16" t="s">
        <v>58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41.25" customHeight="1" x14ac:dyDescent="0.25">
      <c r="A3" s="2">
        <v>1</v>
      </c>
      <c r="B3" s="3" t="s">
        <v>8</v>
      </c>
      <c r="C3" s="4">
        <v>10219.82</v>
      </c>
      <c r="D3" s="2">
        <v>2024</v>
      </c>
    </row>
    <row r="4" spans="1:4" ht="48.75" customHeight="1" x14ac:dyDescent="0.25">
      <c r="A4" s="5">
        <v>2</v>
      </c>
      <c r="B4" s="6" t="s">
        <v>40</v>
      </c>
      <c r="C4" s="7">
        <v>12976.5</v>
      </c>
      <c r="D4" s="5">
        <v>2024</v>
      </c>
    </row>
    <row r="5" spans="1:4" ht="30" x14ac:dyDescent="0.25">
      <c r="A5" s="13"/>
      <c r="B5" s="9" t="s">
        <v>20</v>
      </c>
      <c r="C5" s="10">
        <f>C3+C4</f>
        <v>23196.32</v>
      </c>
      <c r="D5" s="14"/>
    </row>
  </sheetData>
  <mergeCells count="1">
    <mergeCell ref="A1:D1"/>
  </mergeCells>
  <pageMargins left="0.7" right="0.7" top="0.75" bottom="0.75" header="0.3" footer="0.3"/>
  <pageSetup paperSize="9" scale="6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A3" sqref="A3:D6"/>
    </sheetView>
  </sheetViews>
  <sheetFormatPr defaultRowHeight="15" x14ac:dyDescent="0.25"/>
  <cols>
    <col min="1" max="1" width="7.28515625" customWidth="1"/>
    <col min="2" max="2" width="82.140625" customWidth="1"/>
    <col min="3" max="3" width="29.42578125" customWidth="1"/>
    <col min="4" max="4" width="23.85546875" customWidth="1"/>
  </cols>
  <sheetData>
    <row r="1" spans="1:4" ht="66" customHeight="1" x14ac:dyDescent="0.25">
      <c r="A1" s="16" t="s">
        <v>59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32</v>
      </c>
      <c r="D2" s="1" t="s">
        <v>15</v>
      </c>
    </row>
    <row r="3" spans="1:4" ht="45" x14ac:dyDescent="0.25">
      <c r="A3" s="11">
        <v>1</v>
      </c>
      <c r="B3" s="12" t="s">
        <v>37</v>
      </c>
      <c r="C3" s="15">
        <v>14575.5</v>
      </c>
      <c r="D3" s="11">
        <v>2024</v>
      </c>
    </row>
    <row r="4" spans="1:4" ht="66" customHeight="1" x14ac:dyDescent="0.25">
      <c r="A4" s="5">
        <v>2</v>
      </c>
      <c r="B4" s="6" t="s">
        <v>22</v>
      </c>
      <c r="C4" s="7">
        <v>134815.53</v>
      </c>
      <c r="D4" s="5">
        <v>2023</v>
      </c>
    </row>
    <row r="5" spans="1:4" ht="35.25" customHeight="1" x14ac:dyDescent="0.25">
      <c r="A5" s="11">
        <v>3</v>
      </c>
      <c r="B5" s="12" t="s">
        <v>31</v>
      </c>
      <c r="C5" s="15">
        <v>62764.24</v>
      </c>
      <c r="D5" s="11">
        <v>2024</v>
      </c>
    </row>
    <row r="6" spans="1:4" ht="30" x14ac:dyDescent="0.25">
      <c r="A6" s="13"/>
      <c r="B6" s="9" t="s">
        <v>20</v>
      </c>
      <c r="C6" s="10">
        <f>C3+C4+C5</f>
        <v>212155.27</v>
      </c>
      <c r="D6" s="14"/>
    </row>
  </sheetData>
  <mergeCells count="1">
    <mergeCell ref="A1:D1"/>
  </mergeCells>
  <pageMargins left="0.7" right="0.7" top="0.75" bottom="0.75" header="0.3" footer="0.3"/>
  <pageSetup paperSize="9" scale="6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A3" sqref="A3:D7"/>
    </sheetView>
  </sheetViews>
  <sheetFormatPr defaultRowHeight="15" x14ac:dyDescent="0.25"/>
  <cols>
    <col min="1" max="1" width="7.28515625" customWidth="1"/>
    <col min="2" max="2" width="83.42578125" customWidth="1"/>
    <col min="3" max="3" width="31.28515625" customWidth="1"/>
    <col min="4" max="4" width="22.28515625" customWidth="1"/>
  </cols>
  <sheetData>
    <row r="1" spans="1:4" ht="63.75" customHeight="1" x14ac:dyDescent="0.25">
      <c r="A1" s="16" t="s">
        <v>60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30" x14ac:dyDescent="0.25">
      <c r="A3" s="11">
        <v>1</v>
      </c>
      <c r="B3" s="12" t="s">
        <v>5</v>
      </c>
      <c r="C3" s="15">
        <v>201166.5</v>
      </c>
      <c r="D3" s="11">
        <v>2024</v>
      </c>
    </row>
    <row r="4" spans="1:4" ht="29.25" customHeight="1" x14ac:dyDescent="0.25">
      <c r="A4" s="5">
        <v>2</v>
      </c>
      <c r="B4" s="6" t="s">
        <v>7</v>
      </c>
      <c r="C4" s="7">
        <v>6555.9</v>
      </c>
      <c r="D4" s="5">
        <v>2024</v>
      </c>
    </row>
    <row r="5" spans="1:4" ht="54" customHeight="1" x14ac:dyDescent="0.25">
      <c r="A5" s="11">
        <v>3</v>
      </c>
      <c r="B5" s="12" t="s">
        <v>41</v>
      </c>
      <c r="C5" s="15">
        <v>13038</v>
      </c>
      <c r="D5" s="11">
        <v>2024</v>
      </c>
    </row>
    <row r="6" spans="1:4" ht="30" x14ac:dyDescent="0.25">
      <c r="A6" s="5">
        <v>4</v>
      </c>
      <c r="B6" s="6" t="s">
        <v>28</v>
      </c>
      <c r="C6" s="7">
        <v>35105.18</v>
      </c>
      <c r="D6" s="5">
        <v>2024</v>
      </c>
    </row>
    <row r="7" spans="1:4" ht="30" x14ac:dyDescent="0.25">
      <c r="A7" s="13"/>
      <c r="B7" s="9" t="s">
        <v>20</v>
      </c>
      <c r="C7" s="10">
        <f>C3+C4+C5+C6</f>
        <v>255865.58</v>
      </c>
      <c r="D7" s="14"/>
    </row>
  </sheetData>
  <mergeCells count="1">
    <mergeCell ref="A1:D1"/>
  </mergeCells>
  <pageMargins left="0.7" right="0.7" top="0.75" bottom="0.75" header="0.3" footer="0.3"/>
  <pageSetup paperSize="9" scale="6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A2" sqref="A2:D5"/>
    </sheetView>
  </sheetViews>
  <sheetFormatPr defaultRowHeight="15" x14ac:dyDescent="0.25"/>
  <cols>
    <col min="1" max="1" width="7.140625" customWidth="1"/>
    <col min="2" max="2" width="81.28515625" customWidth="1"/>
    <col min="3" max="3" width="34.42578125" customWidth="1"/>
    <col min="4" max="4" width="22.5703125" customWidth="1"/>
  </cols>
  <sheetData>
    <row r="1" spans="1:4" ht="72" customHeight="1" x14ac:dyDescent="0.25">
      <c r="A1" s="16" t="s">
        <v>61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51" customHeight="1" x14ac:dyDescent="0.25">
      <c r="A3" s="11">
        <v>1</v>
      </c>
      <c r="B3" s="12" t="s">
        <v>36</v>
      </c>
      <c r="C3" s="15">
        <v>13136.4</v>
      </c>
      <c r="D3" s="11">
        <v>2024</v>
      </c>
    </row>
    <row r="4" spans="1:4" ht="51" customHeight="1" x14ac:dyDescent="0.25">
      <c r="A4" s="5">
        <v>2</v>
      </c>
      <c r="B4" s="6" t="s">
        <v>23</v>
      </c>
      <c r="C4" s="7">
        <v>17775</v>
      </c>
      <c r="D4" s="5">
        <v>2023</v>
      </c>
    </row>
    <row r="5" spans="1:4" ht="30" x14ac:dyDescent="0.25">
      <c r="A5" s="13"/>
      <c r="B5" s="9" t="s">
        <v>20</v>
      </c>
      <c r="C5" s="10">
        <f>C3+C4</f>
        <v>30911.4</v>
      </c>
      <c r="D5" s="14"/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workbookViewId="0">
      <selection activeCell="A2" sqref="A2:D4"/>
    </sheetView>
  </sheetViews>
  <sheetFormatPr defaultRowHeight="15" x14ac:dyDescent="0.25"/>
  <cols>
    <col min="1" max="1" width="7.28515625" customWidth="1"/>
    <col min="2" max="2" width="73.5703125" customWidth="1"/>
    <col min="3" max="3" width="35.5703125" customWidth="1"/>
    <col min="4" max="4" width="23" customWidth="1"/>
  </cols>
  <sheetData>
    <row r="1" spans="1:4" ht="57.75" customHeight="1" x14ac:dyDescent="0.25">
      <c r="A1" s="16" t="s">
        <v>62</v>
      </c>
      <c r="B1" s="16"/>
      <c r="C1" s="16"/>
      <c r="D1" s="16"/>
    </row>
    <row r="2" spans="1:4" ht="75.75" customHeight="1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54" customHeight="1" x14ac:dyDescent="0.25">
      <c r="A3" s="11">
        <v>1</v>
      </c>
      <c r="B3" s="12" t="s">
        <v>35</v>
      </c>
      <c r="C3" s="15">
        <v>12915</v>
      </c>
      <c r="D3" s="11">
        <v>2024</v>
      </c>
    </row>
    <row r="4" spans="1:4" ht="30" x14ac:dyDescent="0.25">
      <c r="A4" s="13"/>
      <c r="B4" s="9" t="s">
        <v>20</v>
      </c>
      <c r="C4" s="10">
        <f>C3</f>
        <v>12915</v>
      </c>
      <c r="D4" s="14"/>
    </row>
  </sheetData>
  <mergeCells count="1">
    <mergeCell ref="A1:D1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C13" sqref="C13"/>
    </sheetView>
  </sheetViews>
  <sheetFormatPr defaultRowHeight="15" x14ac:dyDescent="0.25"/>
  <cols>
    <col min="1" max="1" width="8.28515625" customWidth="1"/>
    <col min="2" max="2" width="78.28515625" customWidth="1"/>
    <col min="3" max="3" width="35.7109375" customWidth="1"/>
    <col min="4" max="4" width="26.85546875" customWidth="1"/>
  </cols>
  <sheetData>
    <row r="1" spans="1:4" ht="82.5" customHeight="1" x14ac:dyDescent="0.25">
      <c r="A1" s="16" t="s">
        <v>48</v>
      </c>
      <c r="B1" s="16"/>
      <c r="C1" s="16"/>
      <c r="D1" s="16"/>
    </row>
    <row r="2" spans="1:4" ht="60" x14ac:dyDescent="0.25">
      <c r="A2" s="1" t="s">
        <v>0</v>
      </c>
      <c r="B2" s="1" t="s">
        <v>1</v>
      </c>
      <c r="C2" s="1" t="s">
        <v>4</v>
      </c>
      <c r="D2" s="1" t="s">
        <v>15</v>
      </c>
    </row>
    <row r="3" spans="1:4" ht="33.75" customHeight="1" x14ac:dyDescent="0.25">
      <c r="A3" s="5">
        <v>1</v>
      </c>
      <c r="B3" s="6" t="s">
        <v>73</v>
      </c>
      <c r="C3" s="7">
        <v>461244.5</v>
      </c>
      <c r="D3" s="5">
        <v>2024</v>
      </c>
    </row>
    <row r="4" spans="1:4" ht="24.75" customHeight="1" x14ac:dyDescent="0.25">
      <c r="A4" s="11">
        <v>2</v>
      </c>
      <c r="B4" s="12" t="s">
        <v>73</v>
      </c>
      <c r="C4" s="15">
        <v>270101.11</v>
      </c>
      <c r="D4" s="11">
        <v>2023</v>
      </c>
    </row>
    <row r="5" spans="1:4" ht="48" customHeight="1" x14ac:dyDescent="0.25">
      <c r="A5" s="5">
        <v>3</v>
      </c>
      <c r="B5" s="6" t="s">
        <v>74</v>
      </c>
      <c r="C5" s="7">
        <v>83657.320000000007</v>
      </c>
      <c r="D5" s="5">
        <v>2024</v>
      </c>
    </row>
    <row r="6" spans="1:4" ht="39" customHeight="1" x14ac:dyDescent="0.25">
      <c r="A6" s="14"/>
      <c r="B6" s="9" t="s">
        <v>20</v>
      </c>
      <c r="C6" s="10">
        <f>SUM(C3:C5)</f>
        <v>815002.92999999993</v>
      </c>
      <c r="D6" s="14"/>
    </row>
  </sheetData>
  <mergeCells count="1">
    <mergeCell ref="A1:D1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B13" sqref="B13"/>
    </sheetView>
  </sheetViews>
  <sheetFormatPr defaultRowHeight="15" x14ac:dyDescent="0.25"/>
  <cols>
    <col min="1" max="1" width="7.140625" customWidth="1"/>
    <col min="2" max="2" width="69.85546875" customWidth="1"/>
    <col min="3" max="3" width="36.85546875" customWidth="1"/>
    <col min="4" max="4" width="32.28515625" customWidth="1"/>
  </cols>
  <sheetData>
    <row r="1" spans="1:4" ht="81" customHeight="1" x14ac:dyDescent="0.25">
      <c r="A1" s="16" t="s">
        <v>49</v>
      </c>
      <c r="B1" s="16"/>
      <c r="C1" s="16"/>
      <c r="D1" s="16"/>
    </row>
    <row r="2" spans="1:4" ht="72" customHeight="1" x14ac:dyDescent="0.25">
      <c r="A2" s="1" t="s">
        <v>0</v>
      </c>
      <c r="B2" s="1" t="s">
        <v>1</v>
      </c>
      <c r="C2" s="1" t="s">
        <v>46</v>
      </c>
      <c r="D2" s="1" t="s">
        <v>15</v>
      </c>
    </row>
    <row r="3" spans="1:4" ht="30" x14ac:dyDescent="0.25">
      <c r="A3" s="2">
        <v>1</v>
      </c>
      <c r="B3" s="3" t="s">
        <v>12</v>
      </c>
      <c r="C3" s="4">
        <v>19700</v>
      </c>
      <c r="D3" s="2">
        <v>2023</v>
      </c>
    </row>
    <row r="4" spans="1:4" ht="45" x14ac:dyDescent="0.25">
      <c r="A4" s="5">
        <v>2</v>
      </c>
      <c r="B4" s="6" t="s">
        <v>25</v>
      </c>
      <c r="C4" s="7">
        <v>47489.41</v>
      </c>
      <c r="D4" s="5">
        <v>2024</v>
      </c>
    </row>
    <row r="5" spans="1:4" ht="30" x14ac:dyDescent="0.25">
      <c r="A5" s="13"/>
      <c r="B5" s="9" t="s">
        <v>20</v>
      </c>
      <c r="C5" s="10">
        <f>C3+C4</f>
        <v>67189.41</v>
      </c>
      <c r="D5" s="14"/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B4" sqref="B4"/>
    </sheetView>
  </sheetViews>
  <sheetFormatPr defaultRowHeight="15" x14ac:dyDescent="0.25"/>
  <cols>
    <col min="1" max="1" width="5.85546875" customWidth="1"/>
    <col min="2" max="2" width="87.28515625" customWidth="1"/>
    <col min="3" max="3" width="28.7109375" customWidth="1"/>
    <col min="4" max="4" width="23.140625" customWidth="1"/>
  </cols>
  <sheetData>
    <row r="1" spans="1:4" ht="74.25" customHeight="1" x14ac:dyDescent="0.25">
      <c r="A1" s="16" t="s">
        <v>50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32</v>
      </c>
      <c r="D2" s="1" t="s">
        <v>15</v>
      </c>
    </row>
    <row r="3" spans="1:4" ht="36.75" customHeight="1" x14ac:dyDescent="0.25">
      <c r="A3" s="2">
        <v>1</v>
      </c>
      <c r="B3" s="3" t="s">
        <v>3</v>
      </c>
      <c r="C3" s="4">
        <v>34000</v>
      </c>
      <c r="D3" s="2">
        <v>2024</v>
      </c>
    </row>
    <row r="4" spans="1:4" ht="54" customHeight="1" x14ac:dyDescent="0.25">
      <c r="A4" s="5">
        <v>2</v>
      </c>
      <c r="B4" s="6" t="s">
        <v>42</v>
      </c>
      <c r="C4" s="7">
        <v>13161</v>
      </c>
      <c r="D4" s="5">
        <v>2024</v>
      </c>
    </row>
    <row r="5" spans="1:4" ht="30" x14ac:dyDescent="0.25">
      <c r="A5" s="13"/>
      <c r="B5" s="9" t="s">
        <v>20</v>
      </c>
      <c r="C5" s="10">
        <f>C3+C4</f>
        <v>47161</v>
      </c>
      <c r="D5" s="14"/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"/>
  <sheetViews>
    <sheetView workbookViewId="0">
      <selection activeCell="B3" sqref="B3"/>
    </sheetView>
  </sheetViews>
  <sheetFormatPr defaultRowHeight="15" x14ac:dyDescent="0.25"/>
  <cols>
    <col min="1" max="1" width="6.85546875" customWidth="1"/>
    <col min="2" max="2" width="80.7109375" customWidth="1"/>
    <col min="3" max="3" width="33" customWidth="1"/>
    <col min="4" max="4" width="19.85546875" customWidth="1"/>
  </cols>
  <sheetData>
    <row r="1" spans="1:4" ht="62.25" customHeight="1" x14ac:dyDescent="0.25">
      <c r="A1" s="16" t="s">
        <v>51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33" customHeight="1" x14ac:dyDescent="0.25">
      <c r="A3" s="2">
        <v>1</v>
      </c>
      <c r="B3" s="3" t="s">
        <v>75</v>
      </c>
      <c r="C3" s="4">
        <v>80000</v>
      </c>
      <c r="D3" s="2">
        <v>2024</v>
      </c>
    </row>
    <row r="4" spans="1:4" ht="36" customHeight="1" x14ac:dyDescent="0.25">
      <c r="A4" s="13"/>
      <c r="B4" s="9" t="s">
        <v>20</v>
      </c>
      <c r="C4" s="10">
        <f>C3</f>
        <v>80000</v>
      </c>
      <c r="D4" s="14"/>
    </row>
  </sheetData>
  <mergeCells count="1">
    <mergeCell ref="A1:D1"/>
  </mergeCell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B12" sqref="B12"/>
    </sheetView>
  </sheetViews>
  <sheetFormatPr defaultRowHeight="15" x14ac:dyDescent="0.25"/>
  <cols>
    <col min="1" max="1" width="8" customWidth="1"/>
    <col min="2" max="2" width="83.140625" customWidth="1"/>
    <col min="3" max="3" width="29.140625" customWidth="1"/>
    <col min="4" max="4" width="25.28515625" customWidth="1"/>
  </cols>
  <sheetData>
    <row r="1" spans="1:4" ht="63.75" customHeight="1" x14ac:dyDescent="0.25">
      <c r="A1" s="16" t="s">
        <v>52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32</v>
      </c>
      <c r="D2" s="1" t="s">
        <v>15</v>
      </c>
    </row>
    <row r="3" spans="1:4" ht="51.75" customHeight="1" x14ac:dyDescent="0.25">
      <c r="A3" s="11">
        <v>1</v>
      </c>
      <c r="B3" s="12" t="s">
        <v>47</v>
      </c>
      <c r="C3" s="15">
        <v>39483</v>
      </c>
      <c r="D3" s="11">
        <v>2024</v>
      </c>
    </row>
    <row r="4" spans="1:4" ht="60" x14ac:dyDescent="0.25">
      <c r="A4" s="5">
        <v>2</v>
      </c>
      <c r="B4" s="6" t="s">
        <v>17</v>
      </c>
      <c r="C4" s="7">
        <v>92250</v>
      </c>
      <c r="D4" s="5">
        <v>2023</v>
      </c>
    </row>
    <row r="5" spans="1:4" ht="33.75" customHeight="1" x14ac:dyDescent="0.25">
      <c r="A5" s="2">
        <v>3</v>
      </c>
      <c r="B5" s="3" t="s">
        <v>13</v>
      </c>
      <c r="C5" s="4">
        <v>49968.32</v>
      </c>
      <c r="D5" s="2">
        <v>2023</v>
      </c>
    </row>
    <row r="6" spans="1:4" ht="47.25" customHeight="1" x14ac:dyDescent="0.25">
      <c r="A6" s="5">
        <v>4</v>
      </c>
      <c r="B6" s="6" t="s">
        <v>18</v>
      </c>
      <c r="C6" s="7">
        <v>79089</v>
      </c>
      <c r="D6" s="5">
        <v>2023</v>
      </c>
    </row>
    <row r="7" spans="1:4" ht="30" x14ac:dyDescent="0.25">
      <c r="A7" s="14"/>
      <c r="B7" s="9" t="s">
        <v>20</v>
      </c>
      <c r="C7" s="10">
        <f>SUM(C3:C6)</f>
        <v>260790.32</v>
      </c>
      <c r="D7" s="14"/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C21" sqref="C21"/>
    </sheetView>
  </sheetViews>
  <sheetFormatPr defaultRowHeight="15" x14ac:dyDescent="0.25"/>
  <cols>
    <col min="1" max="1" width="7" customWidth="1"/>
    <col min="2" max="2" width="75.7109375" customWidth="1"/>
    <col min="3" max="3" width="32.28515625" customWidth="1"/>
    <col min="4" max="4" width="24.42578125" customWidth="1"/>
  </cols>
  <sheetData>
    <row r="1" spans="1:4" ht="93.75" customHeight="1" x14ac:dyDescent="0.25">
      <c r="A1" s="16" t="s">
        <v>53</v>
      </c>
      <c r="B1" s="16"/>
      <c r="C1" s="16"/>
      <c r="D1" s="16"/>
    </row>
    <row r="2" spans="1:4" ht="75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30" x14ac:dyDescent="0.25">
      <c r="A3" s="5">
        <v>1</v>
      </c>
      <c r="B3" s="6" t="s">
        <v>21</v>
      </c>
      <c r="C3" s="7">
        <v>53800</v>
      </c>
      <c r="D3" s="5">
        <v>2024</v>
      </c>
    </row>
    <row r="4" spans="1:4" ht="60" x14ac:dyDescent="0.25">
      <c r="A4" s="11">
        <v>2</v>
      </c>
      <c r="B4" s="12" t="s">
        <v>29</v>
      </c>
      <c r="C4" s="15">
        <v>79229.320000000007</v>
      </c>
      <c r="D4" s="11">
        <v>2024</v>
      </c>
    </row>
    <row r="5" spans="1:4" ht="31.5" customHeight="1" x14ac:dyDescent="0.25">
      <c r="A5" s="13"/>
      <c r="B5" s="9" t="s">
        <v>20</v>
      </c>
      <c r="C5" s="10">
        <f>C3+C4</f>
        <v>133029.32</v>
      </c>
      <c r="D5" s="14"/>
    </row>
  </sheetData>
  <mergeCells count="1">
    <mergeCell ref="A1:D1"/>
  </mergeCells>
  <pageMargins left="0.7" right="0.7" top="0.75" bottom="0.75" header="0.3" footer="0.3"/>
  <pageSetup paperSize="9" scale="6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C17" sqref="C17"/>
    </sheetView>
  </sheetViews>
  <sheetFormatPr defaultRowHeight="15" x14ac:dyDescent="0.25"/>
  <cols>
    <col min="1" max="1" width="6.140625" customWidth="1"/>
    <col min="2" max="2" width="80.140625" customWidth="1"/>
    <col min="3" max="3" width="34.140625" customWidth="1"/>
    <col min="4" max="4" width="26.28515625" customWidth="1"/>
  </cols>
  <sheetData>
    <row r="1" spans="1:4" ht="53.25" customHeight="1" x14ac:dyDescent="0.25">
      <c r="A1" s="16" t="s">
        <v>54</v>
      </c>
      <c r="B1" s="16"/>
      <c r="C1" s="16"/>
      <c r="D1" s="16"/>
    </row>
    <row r="2" spans="1:4" ht="66" customHeight="1" x14ac:dyDescent="0.25">
      <c r="A2" s="1" t="s">
        <v>0</v>
      </c>
      <c r="B2" s="1" t="s">
        <v>1</v>
      </c>
      <c r="C2" s="1" t="s">
        <v>33</v>
      </c>
      <c r="D2" s="1" t="s">
        <v>15</v>
      </c>
    </row>
    <row r="3" spans="1:4" ht="34.5" customHeight="1" x14ac:dyDescent="0.25">
      <c r="A3" s="2">
        <v>1</v>
      </c>
      <c r="B3" s="3" t="s">
        <v>2</v>
      </c>
      <c r="C3" s="4">
        <v>1100000</v>
      </c>
      <c r="D3" s="2">
        <v>2024</v>
      </c>
    </row>
    <row r="4" spans="1:4" ht="59.25" customHeight="1" x14ac:dyDescent="0.25">
      <c r="A4" s="5">
        <v>2</v>
      </c>
      <c r="B4" s="6" t="s">
        <v>27</v>
      </c>
      <c r="C4" s="7">
        <v>13284</v>
      </c>
      <c r="D4" s="5">
        <v>2024</v>
      </c>
    </row>
    <row r="5" spans="1:4" ht="34.5" customHeight="1" x14ac:dyDescent="0.25">
      <c r="A5" s="11">
        <v>3</v>
      </c>
      <c r="B5" s="12" t="s">
        <v>26</v>
      </c>
      <c r="C5" s="15">
        <v>38038.29</v>
      </c>
      <c r="D5" s="11">
        <v>2024</v>
      </c>
    </row>
    <row r="6" spans="1:4" ht="30" x14ac:dyDescent="0.25">
      <c r="A6" s="14"/>
      <c r="B6" s="9" t="s">
        <v>20</v>
      </c>
      <c r="C6" s="10">
        <f>C3+C4+C5</f>
        <v>1151322.29</v>
      </c>
      <c r="D6" s="14"/>
    </row>
  </sheetData>
  <mergeCells count="1">
    <mergeCell ref="A1:D1"/>
  </mergeCells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sqref="A1:D7"/>
    </sheetView>
  </sheetViews>
  <sheetFormatPr defaultRowHeight="15" x14ac:dyDescent="0.25"/>
  <cols>
    <col min="1" max="1" width="7.42578125" customWidth="1"/>
    <col min="2" max="2" width="82" customWidth="1"/>
    <col min="3" max="3" width="28.5703125" customWidth="1"/>
    <col min="4" max="4" width="21.85546875" customWidth="1"/>
  </cols>
  <sheetData>
    <row r="1" spans="1:4" ht="61.5" customHeight="1" x14ac:dyDescent="0.25">
      <c r="A1" s="16" t="s">
        <v>55</v>
      </c>
      <c r="B1" s="16"/>
      <c r="C1" s="16"/>
      <c r="D1" s="16"/>
    </row>
    <row r="2" spans="1:4" ht="90" x14ac:dyDescent="0.25">
      <c r="A2" s="1" t="s">
        <v>0</v>
      </c>
      <c r="B2" s="1" t="s">
        <v>1</v>
      </c>
      <c r="C2" s="1" t="s">
        <v>32</v>
      </c>
      <c r="D2" s="1" t="s">
        <v>15</v>
      </c>
    </row>
    <row r="3" spans="1:4" ht="45" x14ac:dyDescent="0.25">
      <c r="A3" s="11">
        <v>1</v>
      </c>
      <c r="B3" s="12" t="s">
        <v>38</v>
      </c>
      <c r="C3" s="15">
        <v>13148.7</v>
      </c>
      <c r="D3" s="11">
        <v>2024</v>
      </c>
    </row>
    <row r="4" spans="1:4" ht="31.5" customHeight="1" x14ac:dyDescent="0.25">
      <c r="A4" s="5">
        <v>2</v>
      </c>
      <c r="B4" s="6" t="s">
        <v>10</v>
      </c>
      <c r="C4" s="7">
        <v>3500</v>
      </c>
      <c r="D4" s="5">
        <v>2023</v>
      </c>
    </row>
    <row r="5" spans="1:4" ht="81" customHeight="1" x14ac:dyDescent="0.25">
      <c r="A5" s="11">
        <v>3</v>
      </c>
      <c r="B5" s="12" t="s">
        <v>39</v>
      </c>
      <c r="C5" s="15">
        <v>329700</v>
      </c>
      <c r="D5" s="11">
        <v>2023</v>
      </c>
    </row>
    <row r="6" spans="1:4" ht="36" customHeight="1" x14ac:dyDescent="0.25">
      <c r="A6" s="5">
        <v>4</v>
      </c>
      <c r="B6" s="6" t="s">
        <v>30</v>
      </c>
      <c r="C6" s="7">
        <v>40376.28</v>
      </c>
      <c r="D6" s="5">
        <v>2024</v>
      </c>
    </row>
    <row r="7" spans="1:4" ht="32.25" customHeight="1" x14ac:dyDescent="0.25">
      <c r="A7" s="13"/>
      <c r="B7" s="9" t="s">
        <v>20</v>
      </c>
      <c r="C7" s="10">
        <f>C3+C4+C5+C6</f>
        <v>386724.98</v>
      </c>
      <c r="D7" s="14"/>
    </row>
  </sheetData>
  <mergeCells count="1">
    <mergeCell ref="A1:D1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16</vt:i4>
      </vt:variant>
    </vt:vector>
  </HeadingPairs>
  <TitlesOfParts>
    <vt:vector size="32" baseType="lpstr">
      <vt:lpstr>UM 2024 r.</vt:lpstr>
      <vt:lpstr>ŚUCS</vt:lpstr>
      <vt:lpstr>IAS Sandomierska</vt:lpstr>
      <vt:lpstr>US Busko-Zdrój</vt:lpstr>
      <vt:lpstr>US Jędrzejów</vt:lpstr>
      <vt:lpstr>Pierwszy US Kielce</vt:lpstr>
      <vt:lpstr>Drugi US Kielce, ŚUS Kielce</vt:lpstr>
      <vt:lpstr>US Końskie</vt:lpstr>
      <vt:lpstr>US Opatów</vt:lpstr>
      <vt:lpstr>US Ostrowiec Św.</vt:lpstr>
      <vt:lpstr>US Pińczów</vt:lpstr>
      <vt:lpstr>US Sandomierz</vt:lpstr>
      <vt:lpstr>US Starachowice</vt:lpstr>
      <vt:lpstr>US Staszów</vt:lpstr>
      <vt:lpstr>US Kazimierza Wielka</vt:lpstr>
      <vt:lpstr>US Włoszczowa</vt:lpstr>
      <vt:lpstr>'Drugi US Kielce, ŚUS Kielce'!Obszar_wydruku</vt:lpstr>
      <vt:lpstr>'IAS Sandomierska'!Obszar_wydruku</vt:lpstr>
      <vt:lpstr>'Pierwszy US Kielce'!Obszar_wydruku</vt:lpstr>
      <vt:lpstr>ŚUCS!Obszar_wydruku</vt:lpstr>
      <vt:lpstr>'UM 2024 r.'!Obszar_wydruku</vt:lpstr>
      <vt:lpstr>'US Busko-Zdrój'!Obszar_wydruku</vt:lpstr>
      <vt:lpstr>'US Jędrzejów'!Obszar_wydruku</vt:lpstr>
      <vt:lpstr>'US Kazimierza Wielka'!Obszar_wydruku</vt:lpstr>
      <vt:lpstr>'US Końskie'!Obszar_wydruku</vt:lpstr>
      <vt:lpstr>'US Opatów'!Obszar_wydruku</vt:lpstr>
      <vt:lpstr>'US Ostrowiec Św.'!Obszar_wydruku</vt:lpstr>
      <vt:lpstr>'US Pińczów'!Obszar_wydruku</vt:lpstr>
      <vt:lpstr>'US Sandomierz'!Obszar_wydruku</vt:lpstr>
      <vt:lpstr>'US Starachowice'!Obszar_wydruku</vt:lpstr>
      <vt:lpstr>'US Staszów'!Obszar_wydruku</vt:lpstr>
      <vt:lpstr>'US Włoszczowa'!Obszar_wydruku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Paulina</dc:creator>
  <cp:lastModifiedBy>Stępień Anna 6</cp:lastModifiedBy>
  <cp:lastPrinted>2025-02-10T07:05:14Z</cp:lastPrinted>
  <dcterms:created xsi:type="dcterms:W3CDTF">2025-01-27T07:53:50Z</dcterms:created>
  <dcterms:modified xsi:type="dcterms:W3CDTF">2025-02-12T06:55:01Z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UxC4dwLulzfINJ8nQH+xvX5LNGipWa4BRSZhPgxsCvndMpFDYG86QQpSLDdYMVMsOv6laxJNxiPRjld5I7jQ4Q==</vt:lpwstr>
  </property>
  <property fmtid="{D5CDD505-2E9C-101B-9397-08002B2CF9AE}" pid="4" name="MFClassificationDate">
    <vt:lpwstr>2025-01-27T09:50:22.7183552+01:00</vt:lpwstr>
  </property>
  <property fmtid="{D5CDD505-2E9C-101B-9397-08002B2CF9AE}" pid="5" name="MFClassifiedBySID">
    <vt:lpwstr>UxC4dwLulzfINJ8nQH+xvX5LNGipWa4BRSZhPgxsCvm42mrIC/DSDv0ggS+FjUN/2v1BBotkLlY5aAiEhoi6uY9g4JPb24DfpYfLyN79XTJEBuKcMeM2nEBRWaHxBRZx</vt:lpwstr>
  </property>
  <property fmtid="{D5CDD505-2E9C-101B-9397-08002B2CF9AE}" pid="6" name="MFGRNItemId">
    <vt:lpwstr>GRN-6658c5ea-33f8-496b-9d56-4a6a1e11dd90</vt:lpwstr>
  </property>
  <property fmtid="{D5CDD505-2E9C-101B-9397-08002B2CF9AE}" pid="7" name="MFHash">
    <vt:lpwstr>Tt+SbxZdEe3kK3TTCEjfnDT9+pU6LaxmL05UMdCakUg=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